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rist\Desktop\"/>
    </mc:Choice>
  </mc:AlternateContent>
  <xr:revisionPtr revIDLastSave="0" documentId="13_ncr:1_{462FD2EB-6899-4F11-80CD-4833F0F7C258}" xr6:coauthVersionLast="43" xr6:coauthVersionMax="43" xr10:uidLastSave="{00000000-0000-0000-0000-000000000000}"/>
  <bookViews>
    <workbookView xWindow="-120" yWindow="-120" windowWidth="29040" windowHeight="17640" xr2:uid="{00000000-000D-0000-FFFF-FFFF00000000}"/>
  </bookViews>
  <sheets>
    <sheet name="Edco" sheetId="3" r:id="rId1"/>
    <sheet name="Neersjorren" sheetId="1" r:id="rId2"/>
    <sheet name="Direct Zekeren" sheetId="2" r:id="rId3"/>
  </sheets>
  <definedNames>
    <definedName name="_xlnm.Print_Area" localSheetId="1">Neersjorren!$A$1:$M$28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2" l="1"/>
  <c r="B16" i="2"/>
  <c r="B14" i="2"/>
  <c r="B18" i="2" l="1"/>
  <c r="B20" i="2"/>
  <c r="D12" i="1"/>
  <c r="B12" i="1"/>
  <c r="C12" i="1"/>
  <c r="D10" i="1"/>
  <c r="C10" i="1"/>
  <c r="B10" i="1"/>
  <c r="C14" i="1" l="1"/>
  <c r="C20" i="1" s="1"/>
  <c r="B14" i="1"/>
  <c r="B20" i="1" s="1"/>
  <c r="D14" i="1"/>
  <c r="D20" i="1" s="1"/>
  <c r="C22" i="1" l="1"/>
  <c r="D22" i="1"/>
  <c r="B22" i="1"/>
</calcChain>
</file>

<file path=xl/sharedStrings.xml><?xml version="1.0" encoding="utf-8"?>
<sst xmlns="http://schemas.openxmlformats.org/spreadsheetml/2006/main" count="47" uniqueCount="38">
  <si>
    <t>Te zekeren restgewicht</t>
  </si>
  <si>
    <r>
      <t xml:space="preserve">Aantal spanriemen bij </t>
    </r>
    <r>
      <rPr>
        <b/>
        <sz val="14"/>
        <color theme="1"/>
        <rFont val="Calibri"/>
        <family val="2"/>
        <scheme val="minor"/>
      </rPr>
      <t>neersjorring</t>
    </r>
  </si>
  <si>
    <t>Gezekerd door wrijving in alle richtingen</t>
  </si>
  <si>
    <t>Nog te zekeren met spanmiddelen</t>
  </si>
  <si>
    <t>STF spanmiddel neersjorren</t>
  </si>
  <si>
    <t>BEREKENING SYSTEEM LADINGZEKERING TEGEN SCHUIVEN</t>
  </si>
  <si>
    <t>Te zekeren gewicht (G * massa)</t>
  </si>
  <si>
    <r>
      <t xml:space="preserve">Wrijvingsfactor = </t>
    </r>
    <r>
      <rPr>
        <b/>
        <sz val="11"/>
        <color theme="1"/>
        <rFont val="Calibri"/>
        <family val="2"/>
        <scheme val="minor"/>
      </rPr>
      <t>µ</t>
    </r>
  </si>
  <si>
    <r>
      <t xml:space="preserve">Gewicht Lading in kg = </t>
    </r>
    <r>
      <rPr>
        <b/>
        <sz val="11"/>
        <color theme="1"/>
        <rFont val="Calibri"/>
        <family val="2"/>
        <scheme val="minor"/>
      </rPr>
      <t>m</t>
    </r>
  </si>
  <si>
    <t>daN</t>
  </si>
  <si>
    <r>
      <t xml:space="preserve">Benodigde LC </t>
    </r>
    <r>
      <rPr>
        <b/>
        <sz val="11"/>
        <color theme="1"/>
        <rFont val="Calibri"/>
        <family val="2"/>
        <scheme val="minor"/>
      </rPr>
      <t>VOORWAARTS</t>
    </r>
    <r>
      <rPr>
        <sz val="11"/>
        <color theme="1"/>
        <rFont val="Calibri"/>
        <family val="2"/>
        <scheme val="minor"/>
      </rPr>
      <t xml:space="preserve"> per spanmiddel</t>
    </r>
  </si>
  <si>
    <r>
      <t xml:space="preserve">Benodigde LC </t>
    </r>
    <r>
      <rPr>
        <b/>
        <sz val="11"/>
        <color theme="1"/>
        <rFont val="Calibri"/>
        <family val="2"/>
        <scheme val="minor"/>
      </rPr>
      <t>ACHTERWAARTS</t>
    </r>
    <r>
      <rPr>
        <sz val="11"/>
        <color theme="1"/>
        <rFont val="Calibri"/>
        <family val="2"/>
        <scheme val="minor"/>
      </rPr>
      <t xml:space="preserve"> per spanmiddel</t>
    </r>
  </si>
  <si>
    <r>
      <t xml:space="preserve">Benodigde LC </t>
    </r>
    <r>
      <rPr>
        <b/>
        <sz val="11"/>
        <color theme="1"/>
        <rFont val="Calibri"/>
        <family val="2"/>
        <scheme val="minor"/>
      </rPr>
      <t>ZIJWAARTS</t>
    </r>
    <r>
      <rPr>
        <sz val="11"/>
        <color theme="1"/>
        <rFont val="Calibri"/>
        <family val="2"/>
        <scheme val="minor"/>
      </rPr>
      <t xml:space="preserve"> per spanmiddel</t>
    </r>
  </si>
  <si>
    <r>
      <t xml:space="preserve">Verticale Hoek laadvloer/spanmiddel (tussen 0° - 60°) = </t>
    </r>
    <r>
      <rPr>
        <b/>
        <sz val="11"/>
        <color theme="1"/>
        <rFont val="Calibri"/>
        <family val="2"/>
        <scheme val="minor"/>
      </rPr>
      <t>α</t>
    </r>
  </si>
  <si>
    <r>
      <t xml:space="preserve">Horizontale Hoek zijkant/spanmiddel (tussen 20° - 45°) = </t>
    </r>
    <r>
      <rPr>
        <b/>
        <sz val="11"/>
        <color theme="1"/>
        <rFont val="Calibri"/>
        <family val="2"/>
        <scheme val="minor"/>
      </rPr>
      <t>βx</t>
    </r>
  </si>
  <si>
    <r>
      <t xml:space="preserve">gewicht in kg = </t>
    </r>
    <r>
      <rPr>
        <b/>
        <sz val="11"/>
        <color theme="1"/>
        <rFont val="Calibri"/>
        <family val="2"/>
        <scheme val="minor"/>
      </rPr>
      <t>m</t>
    </r>
  </si>
  <si>
    <r>
      <t xml:space="preserve">wrijving = </t>
    </r>
    <r>
      <rPr>
        <b/>
        <sz val="11"/>
        <color theme="1"/>
        <rFont val="Calibri"/>
        <family val="2"/>
        <scheme val="minor"/>
      </rPr>
      <t>µ</t>
    </r>
  </si>
  <si>
    <t>Hoek spanriem tov laadvloer</t>
  </si>
  <si>
    <r>
      <t xml:space="preserve">Voorwaarts </t>
    </r>
    <r>
      <rPr>
        <b/>
        <sz val="11"/>
        <color theme="1"/>
        <rFont val="Calibri"/>
        <family val="2"/>
        <scheme val="minor"/>
      </rPr>
      <t>0,8</t>
    </r>
  </si>
  <si>
    <r>
      <t xml:space="preserve">Zijwaarts </t>
    </r>
    <r>
      <rPr>
        <b/>
        <sz val="11"/>
        <color theme="1"/>
        <rFont val="Calibri"/>
        <family val="2"/>
        <scheme val="minor"/>
      </rPr>
      <t>0,5</t>
    </r>
  </si>
  <si>
    <r>
      <t xml:space="preserve">Achterwaarts </t>
    </r>
    <r>
      <rPr>
        <b/>
        <sz val="11"/>
        <color theme="1"/>
        <rFont val="Calibri"/>
        <family val="2"/>
        <scheme val="minor"/>
      </rPr>
      <t>0,5</t>
    </r>
  </si>
  <si>
    <t>(Enkel hoogste waarde telt!)</t>
  </si>
  <si>
    <t xml:space="preserve">De lading dient gezekerd te worden tegen kantelen en bijkomend tegen wandelen indien het ladingzekering-
systeem in alle richtingen enkel door wrijving is opgebouwd. Dit door middel van opsluiten binnen voertuigconstructie, 
door opsluiten binnen een directzekering of door een neersjorring; per laadsectie of per 4 ton ton lading één spanmiddel.
Deze berekening is enkel indicatief en heeft geen bindende waarde. </t>
  </si>
  <si>
    <t>Diagonaal zekeren dient steeds te gebeuren door 
gebruik te maken van 4 spanmiddelen</t>
  </si>
  <si>
    <t>Edco</t>
  </si>
  <si>
    <t>www.edco-assist.eu</t>
  </si>
  <si>
    <t>www.edco-safety.eu</t>
  </si>
  <si>
    <t>www.edco-rijschool.eu</t>
  </si>
  <si>
    <t>F: 011 52 51 30</t>
  </si>
  <si>
    <t>info@edco-assist.eu</t>
  </si>
  <si>
    <t>gebruiken aan voorzijde: 2 spanmiddelen met elk een LC van</t>
  </si>
  <si>
    <t>gebruiken aan achterzijde: 2 spanmiddelen met elk een LC van</t>
  </si>
  <si>
    <t>daN van zijwand / blokkering zijwaarts (max 15cm opening)</t>
  </si>
  <si>
    <t>daN van kopschot / blokkering vooruit (max 15cm opening)</t>
  </si>
  <si>
    <t>daN achterwand / blokkering achterwaarts (max 15cm opening)</t>
  </si>
  <si>
    <t>Sacramentspad 42</t>
  </si>
  <si>
    <t>3550 Zolder</t>
  </si>
  <si>
    <t>T: 011 87 09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</si>
</sst>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3" fillId="3" borderId="7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2" fontId="0" fillId="0" borderId="12" xfId="0" applyNumberFormat="1" applyBorder="1" applyAlignment="1" applyProtection="1">
      <alignment horizontal="center" vertical="center"/>
    </xf>
    <xf numFmtId="0" fontId="2" fillId="0" borderId="0" xfId="0" applyFont="1" applyBorder="1" applyProtection="1"/>
    <xf numFmtId="0" fontId="0" fillId="0" borderId="0" xfId="0" applyAlignment="1" applyProtection="1">
      <alignment horizontal="right"/>
    </xf>
    <xf numFmtId="2" fontId="0" fillId="0" borderId="0" xfId="0" applyNumberFormat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0" fillId="4" borderId="0" xfId="0" applyFill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1" fillId="4" borderId="0" xfId="0" applyFont="1" applyFill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/>
    </xf>
    <xf numFmtId="0" fontId="2" fillId="0" borderId="3" xfId="0" applyFont="1" applyFill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right"/>
    </xf>
    <xf numFmtId="0" fontId="0" fillId="0" borderId="1" xfId="0" applyFill="1" applyBorder="1" applyAlignment="1" applyProtection="1">
      <alignment horizontal="right" vertical="center"/>
    </xf>
    <xf numFmtId="0" fontId="0" fillId="0" borderId="3" xfId="0" applyFill="1" applyBorder="1" applyAlignment="1" applyProtection="1">
      <alignment horizontal="right" vertical="center"/>
    </xf>
    <xf numFmtId="0" fontId="0" fillId="0" borderId="5" xfId="0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right"/>
    </xf>
    <xf numFmtId="0" fontId="1" fillId="0" borderId="9" xfId="0" applyFont="1" applyFill="1" applyBorder="1" applyAlignment="1" applyProtection="1">
      <alignment horizontal="right"/>
    </xf>
    <xf numFmtId="0" fontId="1" fillId="0" borderId="11" xfId="0" applyFont="1" applyFill="1" applyBorder="1" applyAlignment="1" applyProtection="1">
      <alignment horizontal="right" vertical="top"/>
    </xf>
    <xf numFmtId="0" fontId="1" fillId="0" borderId="0" xfId="0" applyFont="1" applyAlignment="1" applyProtection="1">
      <alignment horizontal="right"/>
    </xf>
    <xf numFmtId="0" fontId="2" fillId="0" borderId="13" xfId="0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0" fillId="0" borderId="13" xfId="0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</xf>
    <xf numFmtId="2" fontId="0" fillId="0" borderId="7" xfId="0" applyNumberForma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center" vertical="center"/>
    </xf>
    <xf numFmtId="0" fontId="0" fillId="6" borderId="0" xfId="0" applyFill="1"/>
    <xf numFmtId="0" fontId="8" fillId="6" borderId="0" xfId="1" applyFill="1"/>
    <xf numFmtId="0" fontId="9" fillId="6" borderId="0" xfId="0" applyFont="1" applyFill="1"/>
    <xf numFmtId="0" fontId="10" fillId="6" borderId="0" xfId="1" applyFont="1" applyFill="1"/>
    <xf numFmtId="0" fontId="7" fillId="0" borderId="0" xfId="0" applyFont="1" applyFill="1" applyBorder="1" applyAlignment="1" applyProtection="1">
      <alignment wrapText="1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2" fontId="0" fillId="0" borderId="0" xfId="0" applyNumberFormat="1" applyAlignment="1" applyProtection="1">
      <alignment horizontal="center"/>
    </xf>
    <xf numFmtId="0" fontId="1" fillId="5" borderId="1" xfId="0" applyFont="1" applyFill="1" applyBorder="1" applyAlignment="1" applyProtection="1">
      <alignment horizontal="right"/>
    </xf>
    <xf numFmtId="1" fontId="4" fillId="5" borderId="14" xfId="0" applyNumberFormat="1" applyFont="1" applyFill="1" applyBorder="1" applyAlignment="1" applyProtection="1">
      <alignment horizontal="center"/>
    </xf>
    <xf numFmtId="0" fontId="4" fillId="5" borderId="2" xfId="0" applyFont="1" applyFill="1" applyBorder="1" applyProtection="1"/>
    <xf numFmtId="0" fontId="1" fillId="5" borderId="3" xfId="0" applyFont="1" applyFill="1" applyBorder="1" applyAlignment="1" applyProtection="1">
      <alignment horizontal="right"/>
    </xf>
    <xf numFmtId="1" fontId="1" fillId="5" borderId="0" xfId="0" applyNumberFormat="1" applyFont="1" applyFill="1" applyBorder="1" applyAlignment="1" applyProtection="1">
      <alignment horizontal="center"/>
    </xf>
    <xf numFmtId="0" fontId="1" fillId="5" borderId="4" xfId="0" applyFont="1" applyFill="1" applyBorder="1" applyProtection="1"/>
    <xf numFmtId="0" fontId="1" fillId="5" borderId="5" xfId="0" applyFont="1" applyFill="1" applyBorder="1" applyAlignment="1" applyProtection="1">
      <alignment horizontal="right"/>
    </xf>
    <xf numFmtId="1" fontId="4" fillId="5" borderId="15" xfId="0" applyNumberFormat="1" applyFont="1" applyFill="1" applyBorder="1" applyAlignment="1" applyProtection="1">
      <alignment horizontal="center"/>
    </xf>
    <xf numFmtId="0" fontId="4" fillId="5" borderId="6" xfId="0" applyFont="1" applyFill="1" applyBorder="1" applyProtection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/>
    </xf>
    <xf numFmtId="0" fontId="0" fillId="0" borderId="0" xfId="0" applyAlignment="1" applyProtection="1"/>
    <xf numFmtId="0" fontId="1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/>
    </xf>
  </cellXfs>
  <cellStyles count="2">
    <cellStyle name="Hyperlink" xfId="1" builtinId="8"/>
    <cellStyle name="Standaard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u val="double"/>
      </font>
      <fill>
        <patternFill>
          <bgColor rgb="FF00B050"/>
        </patternFill>
      </fill>
      <border>
        <vertical/>
        <horizontal/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67916</xdr:rowOff>
    </xdr:from>
    <xdr:to>
      <xdr:col>9</xdr:col>
      <xdr:colOff>419100</xdr:colOff>
      <xdr:row>11</xdr:row>
      <xdr:rowOff>113176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4" y="67916"/>
          <a:ext cx="5210176" cy="2140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12934</xdr:colOff>
      <xdr:row>0</xdr:row>
      <xdr:rowOff>28575</xdr:rowOff>
    </xdr:from>
    <xdr:to>
      <xdr:col>12</xdr:col>
      <xdr:colOff>412094</xdr:colOff>
      <xdr:row>27</xdr:row>
      <xdr:rowOff>133799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959" y="28575"/>
          <a:ext cx="5066410" cy="5934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38100</xdr:rowOff>
    </xdr:from>
    <xdr:to>
      <xdr:col>10</xdr:col>
      <xdr:colOff>563339</xdr:colOff>
      <xdr:row>22</xdr:row>
      <xdr:rowOff>152400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7375" y="38100"/>
          <a:ext cx="5306789" cy="459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dco-rijschool.eu/" TargetMode="External"/><Relationship Id="rId2" Type="http://schemas.openxmlformats.org/officeDocument/2006/relationships/hyperlink" Target="http://www.edco-safety.eu/" TargetMode="External"/><Relationship Id="rId1" Type="http://schemas.openxmlformats.org/officeDocument/2006/relationships/hyperlink" Target="http://www.edco-assist.eu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info@edco-assist.e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18"/>
  <sheetViews>
    <sheetView tabSelected="1" workbookViewId="0"/>
  </sheetViews>
  <sheetFormatPr defaultColWidth="9.140625" defaultRowHeight="15" x14ac:dyDescent="0.25"/>
  <cols>
    <col min="1" max="16384" width="9.140625" style="43"/>
  </cols>
  <sheetData>
    <row r="2" spans="2:13" x14ac:dyDescent="0.25">
      <c r="M2" s="44"/>
    </row>
    <row r="13" spans="2:13" ht="21" x14ac:dyDescent="0.35">
      <c r="B13" s="45" t="s">
        <v>24</v>
      </c>
    </row>
    <row r="14" spans="2:13" ht="21" x14ac:dyDescent="0.35">
      <c r="B14" s="45" t="s">
        <v>35</v>
      </c>
      <c r="H14" s="46" t="s">
        <v>25</v>
      </c>
    </row>
    <row r="15" spans="2:13" ht="21" x14ac:dyDescent="0.35">
      <c r="B15" s="45" t="s">
        <v>36</v>
      </c>
    </row>
    <row r="16" spans="2:13" ht="21" x14ac:dyDescent="0.35">
      <c r="B16" s="45" t="s">
        <v>37</v>
      </c>
      <c r="H16" s="46" t="s">
        <v>26</v>
      </c>
    </row>
    <row r="17" spans="2:8" ht="21" x14ac:dyDescent="0.35">
      <c r="B17" s="45" t="s">
        <v>28</v>
      </c>
    </row>
    <row r="18" spans="2:8" ht="21" x14ac:dyDescent="0.35">
      <c r="B18" s="46" t="s">
        <v>29</v>
      </c>
      <c r="H18" s="46" t="s">
        <v>27</v>
      </c>
    </row>
  </sheetData>
  <sheetProtection algorithmName="SHA-512" hashValue="Ishw+v22r/9FIm+cqiojXYWbABYKDaY/i5awJXyMB5VMemJrxg9geeOMw2wwqZP2eNwqhC3JFZ3UU33gJRsHbA==" saltValue="bH0Fk4LzlZc3JjiX8av0MA==" spinCount="100000" sheet="1" objects="1" scenarios="1"/>
  <hyperlinks>
    <hyperlink ref="H14" r:id="rId1" xr:uid="{00000000-0004-0000-0000-000000000000}"/>
    <hyperlink ref="H16" r:id="rId2" xr:uid="{00000000-0004-0000-0000-000001000000}"/>
    <hyperlink ref="H18" r:id="rId3" xr:uid="{00000000-0004-0000-0000-000002000000}"/>
    <hyperlink ref="B18" r:id="rId4" xr:uid="{00000000-0004-0000-0000-000003000000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2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58.28515625" style="7" bestFit="1" customWidth="1"/>
    <col min="2" max="3" width="18.5703125" style="1" customWidth="1"/>
    <col min="4" max="4" width="20.85546875" style="1" customWidth="1"/>
    <col min="5" max="5" width="6" style="2" bestFit="1" customWidth="1"/>
    <col min="6" max="16384" width="9.140625" style="2"/>
  </cols>
  <sheetData>
    <row r="1" spans="1:4" x14ac:dyDescent="0.25">
      <c r="A1" s="30"/>
      <c r="B1" s="19" t="s">
        <v>5</v>
      </c>
      <c r="C1" s="16"/>
      <c r="D1" s="16"/>
    </row>
    <row r="2" spans="1:4" ht="15.75" thickBot="1" x14ac:dyDescent="0.3"/>
    <row r="3" spans="1:4" x14ac:dyDescent="0.25">
      <c r="A3" s="24" t="s">
        <v>15</v>
      </c>
      <c r="B3" s="15">
        <v>20000</v>
      </c>
      <c r="C3" s="17"/>
    </row>
    <row r="4" spans="1:4" x14ac:dyDescent="0.25">
      <c r="A4" s="25" t="s">
        <v>16</v>
      </c>
      <c r="B4" s="13">
        <v>0.3</v>
      </c>
      <c r="C4" s="17"/>
    </row>
    <row r="5" spans="1:4" x14ac:dyDescent="0.25">
      <c r="A5" s="25" t="s">
        <v>4</v>
      </c>
      <c r="B5" s="13">
        <v>500</v>
      </c>
      <c r="C5" s="17"/>
    </row>
    <row r="6" spans="1:4" ht="15.75" thickBot="1" x14ac:dyDescent="0.3">
      <c r="A6" s="26" t="s">
        <v>17</v>
      </c>
      <c r="B6" s="14">
        <v>80</v>
      </c>
    </row>
    <row r="7" spans="1:4" ht="19.5" hidden="1" customHeight="1" x14ac:dyDescent="0.25">
      <c r="B7" s="18">
        <v>0.8</v>
      </c>
      <c r="C7" s="18">
        <v>0.5</v>
      </c>
      <c r="D7" s="18">
        <v>0.5</v>
      </c>
    </row>
    <row r="8" spans="1:4" ht="6.75" customHeight="1" x14ac:dyDescent="0.25">
      <c r="B8" s="18"/>
      <c r="C8" s="18"/>
      <c r="D8" s="18"/>
    </row>
    <row r="9" spans="1:4" ht="36.75" thickBot="1" x14ac:dyDescent="0.3">
      <c r="B9" s="27" t="s">
        <v>18</v>
      </c>
      <c r="C9" s="27" t="s">
        <v>19</v>
      </c>
      <c r="D9" s="28" t="s">
        <v>20</v>
      </c>
    </row>
    <row r="10" spans="1:4" ht="15.75" thickBot="1" x14ac:dyDescent="0.3">
      <c r="A10" s="34" t="s">
        <v>6</v>
      </c>
      <c r="B10" s="38">
        <f>B3*0.8</f>
        <v>16000</v>
      </c>
      <c r="C10" s="9">
        <f>B3*0.5</f>
        <v>10000</v>
      </c>
      <c r="D10" s="38">
        <f>B3*0.5</f>
        <v>10000</v>
      </c>
    </row>
    <row r="11" spans="1:4" ht="15.75" thickBot="1" x14ac:dyDescent="0.3">
      <c r="A11" s="29"/>
    </row>
    <row r="12" spans="1:4" ht="15.75" thickBot="1" x14ac:dyDescent="0.3">
      <c r="A12" s="34" t="s">
        <v>2</v>
      </c>
      <c r="B12" s="39">
        <f>B3*B4</f>
        <v>6000</v>
      </c>
      <c r="C12" s="10">
        <f>B3*B4</f>
        <v>6000</v>
      </c>
      <c r="D12" s="39">
        <f>B3*B4</f>
        <v>6000</v>
      </c>
    </row>
    <row r="13" spans="1:4" ht="15.75" thickBot="1" x14ac:dyDescent="0.3">
      <c r="A13" s="29"/>
    </row>
    <row r="14" spans="1:4" ht="15.75" thickBot="1" x14ac:dyDescent="0.3">
      <c r="A14" s="34" t="s">
        <v>0</v>
      </c>
      <c r="B14" s="39">
        <f>B10-B12</f>
        <v>10000</v>
      </c>
      <c r="C14" s="10">
        <f>C10-C12</f>
        <v>4000</v>
      </c>
      <c r="D14" s="39">
        <f>D10-D12</f>
        <v>4000</v>
      </c>
    </row>
    <row r="15" spans="1:4" ht="15.75" thickBot="1" x14ac:dyDescent="0.3">
      <c r="A15" s="29"/>
    </row>
    <row r="16" spans="1:4" ht="15.75" thickBot="1" x14ac:dyDescent="0.3">
      <c r="A16" s="21" t="s">
        <v>33</v>
      </c>
      <c r="B16" s="11">
        <v>5000</v>
      </c>
    </row>
    <row r="17" spans="1:8" ht="15.75" thickBot="1" x14ac:dyDescent="0.3">
      <c r="A17" s="20" t="s">
        <v>32</v>
      </c>
      <c r="B17" s="35"/>
      <c r="C17" s="11">
        <v>0</v>
      </c>
    </row>
    <row r="18" spans="1:8" ht="15.75" thickBot="1" x14ac:dyDescent="0.3">
      <c r="A18" s="23" t="s">
        <v>34</v>
      </c>
      <c r="B18" s="36"/>
      <c r="C18" s="37"/>
      <c r="D18" s="12">
        <v>0</v>
      </c>
    </row>
    <row r="19" spans="1:8" ht="15.75" thickBot="1" x14ac:dyDescent="0.3">
      <c r="A19" s="29"/>
    </row>
    <row r="20" spans="1:8" ht="15.75" thickBot="1" x14ac:dyDescent="0.3">
      <c r="A20" s="34" t="s">
        <v>3</v>
      </c>
      <c r="B20" s="3">
        <f>B14-B16</f>
        <v>5000</v>
      </c>
      <c r="C20" s="40">
        <f>C14-C17</f>
        <v>4000</v>
      </c>
      <c r="D20" s="40">
        <f>D14-D18</f>
        <v>4000</v>
      </c>
    </row>
    <row r="21" spans="1:8" ht="15.75" thickBot="1" x14ac:dyDescent="0.3">
      <c r="D21" s="4"/>
    </row>
    <row r="22" spans="1:8" ht="19.5" thickBot="1" x14ac:dyDescent="0.35">
      <c r="A22" s="31" t="s">
        <v>1</v>
      </c>
      <c r="B22" s="5">
        <f>((B20/($B$4*SIN(RADIANS($B$6))))*1.25)/($B$5*2)</f>
        <v>21.154721080953024</v>
      </c>
      <c r="C22" s="41">
        <f>((C20/($B$4*SIN(RADIANS($B$6))))*1.1)/($B$5*2)</f>
        <v>14.892923640990929</v>
      </c>
      <c r="D22" s="42">
        <f>((D20/($B$4*SIN(RADIANS($B$6))))*1.1)/($B$5*2)</f>
        <v>14.892923640990929</v>
      </c>
    </row>
    <row r="23" spans="1:8" ht="15.75" thickBot="1" x14ac:dyDescent="0.3">
      <c r="A23" s="32" t="s">
        <v>21</v>
      </c>
      <c r="B23" s="8"/>
      <c r="C23" s="8"/>
      <c r="D23" s="8"/>
    </row>
    <row r="24" spans="1:8" x14ac:dyDescent="0.25">
      <c r="A24" s="33"/>
      <c r="B24" s="6"/>
      <c r="C24" s="6"/>
      <c r="D24" s="6"/>
      <c r="H24" s="6"/>
    </row>
    <row r="25" spans="1:8" ht="54.75" customHeight="1" x14ac:dyDescent="0.25">
      <c r="A25" s="66" t="s">
        <v>22</v>
      </c>
      <c r="B25" s="67"/>
      <c r="C25" s="67"/>
      <c r="D25" s="67"/>
      <c r="E25" s="47"/>
      <c r="F25" s="47"/>
      <c r="G25" s="47"/>
    </row>
    <row r="47" spans="1:1" x14ac:dyDescent="0.25">
      <c r="A47" s="7">
        <v>10000</v>
      </c>
    </row>
    <row r="48" spans="1:1" x14ac:dyDescent="0.25">
      <c r="A48" s="7">
        <v>15000</v>
      </c>
    </row>
    <row r="49" spans="1:1" x14ac:dyDescent="0.25">
      <c r="A49" s="7">
        <v>20000</v>
      </c>
    </row>
    <row r="50" spans="1:1" x14ac:dyDescent="0.25">
      <c r="A50" s="7">
        <v>24000</v>
      </c>
    </row>
    <row r="51" spans="1:1" x14ac:dyDescent="0.25">
      <c r="A51" s="7">
        <v>27000</v>
      </c>
    </row>
    <row r="52" spans="1:1" x14ac:dyDescent="0.25">
      <c r="A52" s="7">
        <v>30000</v>
      </c>
    </row>
  </sheetData>
  <sheetProtection algorithmName="SHA-512" hashValue="DAspkASSrjdztShdFImzZU1Z48LM6uYPWuiLAb996jEW7MevcZUXhgnwB1tyWbuuASwFPZmrC3eNeTwZscrVLQ==" saltValue="nrPMjFfQn0gycEHJRK4nGw==" spinCount="100000" sheet="1" objects="1" scenarios="1"/>
  <mergeCells count="1">
    <mergeCell ref="A25:D25"/>
  </mergeCells>
  <conditionalFormatting sqref="B14:D14">
    <cfRule type="cellIs" dxfId="4" priority="11" operator="lessThan">
      <formula>0.00000001</formula>
    </cfRule>
  </conditionalFormatting>
  <conditionalFormatting sqref="B22:D23">
    <cfRule type="top10" dxfId="3" priority="5" rank="1"/>
  </conditionalFormatting>
  <conditionalFormatting sqref="C20">
    <cfRule type="cellIs" dxfId="2" priority="4" operator="lessThan">
      <formula>0.00000001</formula>
    </cfRule>
  </conditionalFormatting>
  <conditionalFormatting sqref="D20">
    <cfRule type="cellIs" dxfId="1" priority="3" operator="lessThan">
      <formula>0.00000001</formula>
    </cfRule>
  </conditionalFormatting>
  <conditionalFormatting sqref="B20">
    <cfRule type="cellIs" dxfId="0" priority="2" operator="lessThan">
      <formula>0.00000001</formula>
    </cfRule>
  </conditionalFormatting>
  <pageMargins left="0.25" right="0.25" top="0.75" bottom="0.75" header="0.3" footer="0.3"/>
  <pageSetup paperSize="9" scale="73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zoomScaleNormal="100" workbookViewId="0">
      <selection activeCell="B3" sqref="B3"/>
    </sheetView>
  </sheetViews>
  <sheetFormatPr defaultColWidth="9.140625" defaultRowHeight="15" x14ac:dyDescent="0.25"/>
  <cols>
    <col min="1" max="1" width="56.28515625" style="7" bestFit="1" customWidth="1"/>
    <col min="2" max="2" width="14.28515625" style="48" bestFit="1" customWidth="1"/>
    <col min="3" max="3" width="9.140625" style="2"/>
    <col min="4" max="4" width="21.5703125" style="2" customWidth="1"/>
    <col min="5" max="16384" width="9.140625" style="2"/>
  </cols>
  <sheetData>
    <row r="1" spans="1:5" x14ac:dyDescent="0.25">
      <c r="A1" s="68" t="s">
        <v>5</v>
      </c>
      <c r="B1" s="69"/>
      <c r="C1" s="69"/>
      <c r="D1" s="69"/>
      <c r="E1" s="69"/>
    </row>
    <row r="2" spans="1:5" ht="15.75" thickBot="1" x14ac:dyDescent="0.3"/>
    <row r="3" spans="1:5" ht="15.75" thickBot="1" x14ac:dyDescent="0.3">
      <c r="A3" s="49" t="s">
        <v>8</v>
      </c>
      <c r="B3" s="62">
        <v>380</v>
      </c>
    </row>
    <row r="4" spans="1:5" ht="15.75" thickBot="1" x14ac:dyDescent="0.3"/>
    <row r="5" spans="1:5" ht="15.75" thickBot="1" x14ac:dyDescent="0.3">
      <c r="A5" s="49" t="s">
        <v>7</v>
      </c>
      <c r="B5" s="62">
        <v>0.2</v>
      </c>
    </row>
    <row r="6" spans="1:5" ht="15.75" thickBot="1" x14ac:dyDescent="0.3"/>
    <row r="7" spans="1:5" x14ac:dyDescent="0.25">
      <c r="A7" s="50" t="s">
        <v>13</v>
      </c>
      <c r="B7" s="63">
        <v>20</v>
      </c>
    </row>
    <row r="8" spans="1:5" ht="15.75" thickBot="1" x14ac:dyDescent="0.3">
      <c r="A8" s="51" t="s">
        <v>14</v>
      </c>
      <c r="B8" s="64">
        <v>30</v>
      </c>
    </row>
    <row r="9" spans="1:5" ht="15.75" thickBot="1" x14ac:dyDescent="0.3"/>
    <row r="10" spans="1:5" x14ac:dyDescent="0.25">
      <c r="A10" s="21" t="s">
        <v>33</v>
      </c>
      <c r="B10" s="63">
        <v>0</v>
      </c>
    </row>
    <row r="11" spans="1:5" x14ac:dyDescent="0.25">
      <c r="A11" s="22" t="s">
        <v>32</v>
      </c>
      <c r="B11" s="65">
        <v>0</v>
      </c>
    </row>
    <row r="12" spans="1:5" ht="15.75" thickBot="1" x14ac:dyDescent="0.3">
      <c r="A12" s="23" t="s">
        <v>34</v>
      </c>
      <c r="B12" s="64">
        <v>0</v>
      </c>
    </row>
    <row r="14" spans="1:5" x14ac:dyDescent="0.25">
      <c r="A14" s="7" t="s">
        <v>10</v>
      </c>
      <c r="B14" s="52">
        <f>(($B$3*((0.8-($B$5*0.75))))-$B$10)/(2*(($B$5*0.75*SIN(RADIANS($B$7)))+(COS(RADIANS($B$7))*COS(RADIANS($B$8)))))</f>
        <v>142.75794666839752</v>
      </c>
      <c r="C14" s="2" t="s">
        <v>9</v>
      </c>
    </row>
    <row r="15" spans="1:5" x14ac:dyDescent="0.25">
      <c r="A15" s="7" t="s">
        <v>11</v>
      </c>
      <c r="B15" s="52">
        <f>(($B$3*((0.5-($B$5*0.75))))-$B$12)/(2*(($B$5*0.75*SIN(RADIANS($B$7)))+(COS(RADIANS($B$7))*COS(RADIANS(90-$B$8)))))</f>
        <v>127.60258131503467</v>
      </c>
      <c r="C15" s="2" t="s">
        <v>9</v>
      </c>
    </row>
    <row r="16" spans="1:5" x14ac:dyDescent="0.25">
      <c r="A16" s="7" t="s">
        <v>12</v>
      </c>
      <c r="B16" s="52">
        <f>(($B$3*((0.5-($B$5*0.75))))-$B$11)/(2*(($B$5*0.75*SIN(RADIANS($B$7)))+(COS(RADIANS($B$7))*COS(RADIANS(90-$B$8)))))</f>
        <v>127.60258131503467</v>
      </c>
      <c r="C16" s="2" t="s">
        <v>9</v>
      </c>
    </row>
    <row r="17" spans="1:7" ht="15.75" thickBot="1" x14ac:dyDescent="0.3"/>
    <row r="18" spans="1:7" ht="18.75" x14ac:dyDescent="0.3">
      <c r="A18" s="53" t="s">
        <v>31</v>
      </c>
      <c r="B18" s="54">
        <f>MAX(B14,B16)</f>
        <v>142.75794666839752</v>
      </c>
      <c r="C18" s="55" t="s">
        <v>9</v>
      </c>
    </row>
    <row r="19" spans="1:7" x14ac:dyDescent="0.25">
      <c r="A19" s="56"/>
      <c r="B19" s="57"/>
      <c r="C19" s="58"/>
    </row>
    <row r="20" spans="1:7" ht="19.5" thickBot="1" x14ac:dyDescent="0.35">
      <c r="A20" s="59" t="s">
        <v>30</v>
      </c>
      <c r="B20" s="60">
        <f>MAX(B15,B16)</f>
        <v>127.60258131503467</v>
      </c>
      <c r="C20" s="61" t="s">
        <v>9</v>
      </c>
    </row>
    <row r="21" spans="1:7" ht="8.25" customHeight="1" x14ac:dyDescent="0.25"/>
    <row r="22" spans="1:7" ht="29.25" customHeight="1" x14ac:dyDescent="0.25">
      <c r="A22" s="70" t="s">
        <v>23</v>
      </c>
      <c r="B22" s="71"/>
      <c r="C22" s="71"/>
      <c r="D22" s="71"/>
    </row>
    <row r="23" spans="1:7" ht="12.75" customHeight="1" x14ac:dyDescent="0.25"/>
    <row r="24" spans="1:7" ht="51" customHeight="1" x14ac:dyDescent="0.25">
      <c r="A24" s="66" t="s">
        <v>22</v>
      </c>
      <c r="B24" s="67"/>
      <c r="C24" s="67"/>
      <c r="D24" s="67"/>
      <c r="E24" s="47"/>
      <c r="F24" s="47"/>
      <c r="G24" s="47"/>
    </row>
  </sheetData>
  <sheetProtection algorithmName="SHA-512" hashValue="+Ks8eExlfpIlvx/Et9OIDxhSznYCmXsoJw7AGga58GBKrUduSjrabyNFkdaWqyHoXwhPleT/RM26m+g9eWsPIw==" saltValue="m9IHeeGYdvM52pVAkOznzw==" spinCount="100000" sheet="1" objects="1" scenarios="1"/>
  <mergeCells count="3">
    <mergeCell ref="A1:E1"/>
    <mergeCell ref="A24:D24"/>
    <mergeCell ref="A22:D2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Edco</vt:lpstr>
      <vt:lpstr>Neersjorren</vt:lpstr>
      <vt:lpstr>Direct Zekeren</vt:lpstr>
      <vt:lpstr>Neersjorren!Afdrukbereik</vt:lpstr>
    </vt:vector>
  </TitlesOfParts>
  <Company>Mannes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Kristof Mannes</dc:creator>
  <cp:lastModifiedBy>Mannes Kristof</cp:lastModifiedBy>
  <cp:lastPrinted>2016-09-16T09:56:41Z</cp:lastPrinted>
  <dcterms:created xsi:type="dcterms:W3CDTF">2012-02-07T11:14:59Z</dcterms:created>
  <dcterms:modified xsi:type="dcterms:W3CDTF">2019-05-02T11:10:00Z</dcterms:modified>
</cp:coreProperties>
</file>